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4820B9F0-8821-4E0D-A5C5-C0CE01A34D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Kerosene'!$A$4:$BP$56</definedName>
    <definedName name="_xlnm._FilterDatabase" localSheetId="0" hidden="1">'Litre of Kerosene'!$A$3:$BP$54</definedName>
  </definedNames>
  <calcPr calcId="181029"/>
</workbook>
</file>

<file path=xl/calcChain.xml><?xml version="1.0" encoding="utf-8"?>
<calcChain xmlns="http://schemas.openxmlformats.org/spreadsheetml/2006/main">
  <c r="BQ42" i="1" l="1"/>
  <c r="BP42" i="1"/>
  <c r="BQ41" i="1"/>
  <c r="BP41" i="1"/>
  <c r="BQ40" i="1"/>
  <c r="BP40" i="1"/>
  <c r="BQ39" i="1"/>
  <c r="BP39" i="1"/>
  <c r="BQ38" i="1"/>
  <c r="BP38" i="1"/>
  <c r="BQ37" i="1"/>
  <c r="BP37" i="1"/>
  <c r="BQ36" i="1"/>
  <c r="BP36" i="1"/>
  <c r="BQ35" i="1"/>
  <c r="BP35" i="1"/>
  <c r="BQ34" i="1"/>
  <c r="BP34" i="1"/>
  <c r="BQ33" i="1"/>
  <c r="BP33" i="1"/>
  <c r="BQ32" i="1"/>
  <c r="BP32" i="1"/>
  <c r="BQ31" i="1"/>
  <c r="BP31" i="1"/>
  <c r="BQ30" i="1"/>
  <c r="BP30" i="1"/>
  <c r="BQ29" i="1"/>
  <c r="BP29" i="1"/>
  <c r="BQ28" i="1"/>
  <c r="BP28" i="1"/>
  <c r="BQ27" i="1"/>
  <c r="BP27" i="1"/>
  <c r="BQ26" i="1"/>
  <c r="BP26" i="1"/>
  <c r="BQ25" i="1"/>
  <c r="BP25" i="1"/>
  <c r="BQ24" i="1"/>
  <c r="BP24" i="1"/>
  <c r="BQ23" i="1"/>
  <c r="BP23" i="1"/>
  <c r="BQ22" i="1"/>
  <c r="BP22" i="1"/>
  <c r="BQ21" i="1"/>
  <c r="BP21" i="1"/>
  <c r="BQ20" i="1"/>
  <c r="BP20" i="1"/>
  <c r="BQ19" i="1"/>
  <c r="BP19" i="1"/>
  <c r="BQ18" i="1"/>
  <c r="BP18" i="1"/>
  <c r="BQ17" i="1"/>
  <c r="BP17" i="1"/>
  <c r="BQ16" i="1"/>
  <c r="BP16" i="1"/>
  <c r="BQ15" i="1"/>
  <c r="BP15" i="1"/>
  <c r="BQ14" i="1"/>
  <c r="BP14" i="1"/>
  <c r="BQ13" i="1"/>
  <c r="BP13" i="1"/>
  <c r="BQ12" i="1"/>
  <c r="BP12" i="1"/>
  <c r="BQ11" i="1"/>
  <c r="BP11" i="1"/>
  <c r="BQ10" i="1"/>
  <c r="BP10" i="1"/>
  <c r="BQ9" i="1"/>
  <c r="BP9" i="1"/>
  <c r="BQ8" i="1"/>
  <c r="BP8" i="1"/>
  <c r="BQ7" i="1"/>
  <c r="BP7" i="1"/>
  <c r="BQ6" i="1"/>
  <c r="BP6" i="1"/>
  <c r="BQ5" i="1"/>
  <c r="BP5" i="1"/>
  <c r="BQ42" i="2"/>
  <c r="BP42" i="2"/>
  <c r="BQ41" i="2"/>
  <c r="BP41" i="2"/>
  <c r="BQ40" i="2"/>
  <c r="BP40" i="2"/>
  <c r="BQ39" i="2"/>
  <c r="BP39" i="2"/>
  <c r="BQ38" i="2"/>
  <c r="BP38" i="2"/>
  <c r="BQ37" i="2"/>
  <c r="BP37" i="2"/>
  <c r="BQ36" i="2"/>
  <c r="BP36" i="2"/>
  <c r="BQ35" i="2"/>
  <c r="BP35" i="2"/>
  <c r="BQ34" i="2"/>
  <c r="BP34" i="2"/>
  <c r="BQ33" i="2"/>
  <c r="BP33" i="2"/>
  <c r="BQ32" i="2"/>
  <c r="BP32" i="2"/>
  <c r="BQ31" i="2"/>
  <c r="BP31" i="2"/>
  <c r="BQ30" i="2"/>
  <c r="BP30" i="2"/>
  <c r="BQ29" i="2"/>
  <c r="BP29" i="2"/>
  <c r="BQ28" i="2"/>
  <c r="BP28" i="2"/>
  <c r="BQ27" i="2"/>
  <c r="BP27" i="2"/>
  <c r="BQ26" i="2"/>
  <c r="BP26" i="2"/>
  <c r="BQ25" i="2"/>
  <c r="BP25" i="2"/>
  <c r="BQ24" i="2"/>
  <c r="BP24" i="2"/>
  <c r="BQ23" i="2"/>
  <c r="BP23" i="2"/>
  <c r="BQ22" i="2"/>
  <c r="BP22" i="2"/>
  <c r="BQ21" i="2"/>
  <c r="BP21" i="2"/>
  <c r="BQ20" i="2"/>
  <c r="BP20" i="2"/>
  <c r="BQ19" i="2"/>
  <c r="BP19" i="2"/>
  <c r="BQ18" i="2"/>
  <c r="BP18" i="2"/>
  <c r="BQ17" i="2"/>
  <c r="BP17" i="2"/>
  <c r="BQ16" i="2"/>
  <c r="BP16" i="2"/>
  <c r="BQ15" i="2"/>
  <c r="BP15" i="2"/>
  <c r="BQ14" i="2"/>
  <c r="BP14" i="2"/>
  <c r="BQ13" i="2"/>
  <c r="BP13" i="2"/>
  <c r="BQ12" i="2"/>
  <c r="BP12" i="2"/>
  <c r="BQ11" i="2"/>
  <c r="BP11" i="2"/>
  <c r="BQ10" i="2"/>
  <c r="BP10" i="2"/>
  <c r="BQ9" i="2"/>
  <c r="BP9" i="2"/>
  <c r="BQ8" i="2"/>
  <c r="BP8" i="2"/>
  <c r="BQ7" i="2"/>
  <c r="BP7" i="2"/>
  <c r="BQ6" i="2"/>
  <c r="BP6" i="2"/>
  <c r="BQ5" i="2"/>
  <c r="BP5" i="2"/>
  <c r="BO42" i="2"/>
  <c r="BO42" i="1"/>
  <c r="BN42" i="2"/>
  <c r="BN42" i="1"/>
  <c r="BM42" i="2"/>
  <c r="BM42" i="1"/>
  <c r="BL42" i="2"/>
  <c r="BO43" i="2" l="1"/>
  <c r="BO43" i="1"/>
  <c r="BN43" i="2"/>
  <c r="BN43" i="1"/>
  <c r="BM43" i="2"/>
  <c r="BL42" i="1"/>
  <c r="BM43" i="1" s="1"/>
  <c r="BI42" i="2"/>
  <c r="BJ42" i="2"/>
  <c r="BK42" i="2"/>
  <c r="BL43" i="2" s="1"/>
  <c r="BI42" i="1"/>
  <c r="BJ42" i="1"/>
  <c r="BK42" i="1"/>
  <c r="BH42" i="2"/>
  <c r="BH42" i="1"/>
  <c r="BI43" i="2" l="1"/>
  <c r="BL43" i="1"/>
  <c r="BJ43" i="1"/>
  <c r="BJ43" i="2"/>
  <c r="BI43" i="1"/>
  <c r="BK43" i="2"/>
  <c r="BK43" i="1"/>
  <c r="BE42" i="2"/>
  <c r="BF42" i="2"/>
  <c r="BG42" i="2"/>
  <c r="BH43" i="2" s="1"/>
  <c r="BA42" i="1"/>
  <c r="BM44" i="1" s="1"/>
  <c r="BB42" i="1"/>
  <c r="BN44" i="1" s="1"/>
  <c r="BC42" i="1"/>
  <c r="BO44" i="1" s="1"/>
  <c r="BD42" i="1"/>
  <c r="BE42" i="1"/>
  <c r="BF42" i="1"/>
  <c r="BG42" i="1"/>
  <c r="BH43" i="1" s="1"/>
  <c r="BA42" i="2"/>
  <c r="BM44" i="2" s="1"/>
  <c r="BB42" i="2"/>
  <c r="BN44" i="2" s="1"/>
  <c r="BC42" i="2"/>
  <c r="BO44" i="2" s="1"/>
  <c r="BD42" i="2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F43" i="1" l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<sst xmlns="http://schemas.openxmlformats.org/spreadsheetml/2006/main" count="255" uniqueCount="52">
  <si>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</si>
  <si>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</si>
  <si>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</si>
  <si>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</si>
  <si>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</si>
  <si>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</si>
  <si>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</si>
  <si>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</si>
  <si>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</si>
  <si>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</si>
  <si>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</si>
  <si>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</si>
  <si>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</si>
  <si>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</si>
  <si>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</si>
  <si>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</si>
  <si>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</si>
  <si>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</si>
  <si>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</si>
  <si>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</si>
  <si>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</si>
  <si>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</si>
  <si>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</si>
  <si>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</si>
  <si>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</si>
  <si>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</si>
  <si>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</si>
  <si>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</si>
  <si>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</si>
  <si>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</si>
  <si>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</si>
  <si>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</si>
  <si>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</si>
  <si>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</si>
  <si>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</si>
  <si>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</si>
  <si>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</si>
  <si>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</si>
  <si>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</si>
  <si>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</si>
  <si>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</si>
  <si>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</si>
  <si>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</si>
  <si>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</si>
  <si>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</si>
  <si>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</si>
  <si>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</si>
  <si>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SEPTEMBER 2020</t>
  </si>
  <si>
    <t>STATES WITH THE LOWEST AVERAGE PRICES IN SEPTEMBER 2020</t>
  </si>
  <si>
    <t>Ogun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</si>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</sst>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74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0" fontId="24" fillId="0" borderId="7" xfId="0" applyFont="1" applyBorder="1"/>
    <xf numFmtId="0" fontId="25" fillId="4" borderId="7" xfId="0" applyFont="1" applyFill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2" fontId="26" fillId="4" borderId="0" xfId="0" applyNumberFormat="1" applyFont="1" applyFill="1" applyAlignment="1">
      <alignment horizontal="center" vertical="center"/>
    </xf>
    <xf numFmtId="165" fontId="27" fillId="4" borderId="0" xfId="0" applyNumberFormat="1" applyFont="1" applyFill="1" applyAlignment="1">
      <alignment horizontal="right" vertical="center"/>
    </xf>
    <xf numFmtId="165" fontId="27" fillId="4" borderId="7" xfId="0" applyNumberFormat="1" applyFont="1" applyFill="1" applyBorder="1" applyAlignment="1">
      <alignment horizontal="right" vertical="center" wrapText="1"/>
    </xf>
    <xf numFmtId="0" fontId="24" fillId="0" borderId="7" xfId="0" applyFont="1" applyBorder="1" applyAlignment="1">
      <alignment horizontal="center"/>
    </xf>
    <xf numFmtId="0" fontId="28" fillId="0" borderId="7" xfId="0" applyFont="1" applyBorder="1"/>
    <xf numFmtId="0" fontId="28" fillId="0" borderId="0" xfId="0" applyFont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Q72"/>
  <sheetViews>
    <sheetView tabSelected="1" zoomScale="106" zoomScaleNormal="106" workbookViewId="0">
      <pane xSplit="1" ySplit="4" topLeftCell="BF5" activePane="bottomRight" state="frozen"/>
      <selection activeCell="BM47" sqref="BM47"/>
      <selection pane="topRight" activeCell="BM47" sqref="BM47"/>
      <selection pane="bottomLeft" activeCell="BM47" sqref="BM47"/>
      <selection pane="bottomRight" activeCell="BM47" sqref="BM47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68" max="69" width="29" style="71" customWidth="1"/>
  </cols>
  <sheetData>
    <row r="2" spans="1:69" x14ac:dyDescent="0.25">
      <c r="BP2" s="65"/>
      <c r="BQ2" s="65"/>
    </row>
    <row r="3" spans="1:69" ht="20.25" customHeight="1" x14ac:dyDescent="0.35">
      <c r="C3" s="13" t="s">
        <v>46</v>
      </c>
      <c r="BP3" s="66" t="s">
        <v>50</v>
      </c>
      <c r="BQ3" s="66" t="s">
        <v>51</v>
      </c>
    </row>
    <row r="4" spans="1:69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8">
        <v>43770</v>
      </c>
      <c r="BE4" s="8">
        <v>43800</v>
      </c>
      <c r="BF4" s="8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66"/>
      <c r="BQ4" s="66"/>
    </row>
    <row r="5" spans="1:69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46">
        <v>376.66666666666669</v>
      </c>
      <c r="BP5" s="67">
        <f>(BO5-BC5)/BC5*100</f>
        <v>6.6037735849057739</v>
      </c>
      <c r="BQ5" s="67">
        <f>(BO5-BN5)/BN5*100</f>
        <v>-3.5733333333333284</v>
      </c>
    </row>
    <row r="6" spans="1:69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46">
        <v>350</v>
      </c>
      <c r="BP6" s="67">
        <f t="shared" ref="BP6:BP42" si="0">(BO6-BC6)/BC6*100</f>
        <v>38.339920948616601</v>
      </c>
      <c r="BQ6" s="67">
        <f t="shared" ref="BQ6:BQ42" si="1">(BO6-BN6)/BN6*100</f>
        <v>10.526315789473678</v>
      </c>
    </row>
    <row r="7" spans="1:69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46">
        <v>368.88888888888903</v>
      </c>
      <c r="BP7" s="67">
        <f t="shared" si="0"/>
        <v>13.504971996408932</v>
      </c>
      <c r="BQ7" s="67">
        <f t="shared" si="1"/>
        <v>22.962962962963012</v>
      </c>
    </row>
    <row r="8" spans="1:69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46">
        <v>330</v>
      </c>
      <c r="BP8" s="67">
        <f t="shared" si="0"/>
        <v>0.67830738409283498</v>
      </c>
      <c r="BQ8" s="67">
        <f t="shared" si="1"/>
        <v>-2.1563342318058578</v>
      </c>
    </row>
    <row r="9" spans="1:69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46">
        <v>316.66666666666669</v>
      </c>
      <c r="BP9" s="67">
        <f t="shared" si="0"/>
        <v>-3.0612244897960195</v>
      </c>
      <c r="BQ9" s="67">
        <f t="shared" si="1"/>
        <v>-5.3380782918149556</v>
      </c>
    </row>
    <row r="10" spans="1:69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46">
        <v>400</v>
      </c>
      <c r="BP10" s="67">
        <f t="shared" si="0"/>
        <v>22.823717259802862</v>
      </c>
      <c r="BQ10" s="67">
        <f t="shared" si="1"/>
        <v>11.111111111111111</v>
      </c>
    </row>
    <row r="11" spans="1:69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46">
        <v>230.95238095238096</v>
      </c>
      <c r="BP11" s="67">
        <f t="shared" si="0"/>
        <v>-33.117499366727863</v>
      </c>
      <c r="BQ11" s="67">
        <f t="shared" si="1"/>
        <v>-10.018552875695855</v>
      </c>
    </row>
    <row r="12" spans="1:69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46">
        <v>410</v>
      </c>
      <c r="BP12" s="67">
        <f t="shared" si="0"/>
        <v>24.872937978505099</v>
      </c>
      <c r="BQ12" s="67">
        <f t="shared" si="1"/>
        <v>1.7931034482758492</v>
      </c>
    </row>
    <row r="13" spans="1:69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46">
        <v>342.42424242424249</v>
      </c>
      <c r="BP13" s="67">
        <f t="shared" si="0"/>
        <v>12.270243417784425</v>
      </c>
      <c r="BQ13" s="67">
        <f t="shared" si="1"/>
        <v>-12.606341840680606</v>
      </c>
    </row>
    <row r="14" spans="1:69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46">
        <v>361.11111111111109</v>
      </c>
      <c r="BP14" s="67">
        <f t="shared" si="0"/>
        <v>2.6667693334359961</v>
      </c>
      <c r="BQ14" s="67">
        <f t="shared" si="1"/>
        <v>-3.3398065046624188</v>
      </c>
    </row>
    <row r="15" spans="1:69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46">
        <v>380.97435897435901</v>
      </c>
      <c r="BP15" s="67">
        <f t="shared" si="0"/>
        <v>20.016348976331013</v>
      </c>
      <c r="BQ15" s="67">
        <f t="shared" si="1"/>
        <v>7.0461095100864259</v>
      </c>
    </row>
    <row r="16" spans="1:69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46">
        <v>423.8095238095238</v>
      </c>
      <c r="BP16" s="67">
        <f t="shared" si="0"/>
        <v>20.419818666695647</v>
      </c>
      <c r="BQ16" s="67">
        <f t="shared" si="1"/>
        <v>4.2154566744729731</v>
      </c>
    </row>
    <row r="17" spans="1:69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46">
        <v>343.05555555555566</v>
      </c>
      <c r="BP17" s="67">
        <f t="shared" si="0"/>
        <v>2.1511170097619776</v>
      </c>
      <c r="BQ17" s="67">
        <f t="shared" si="1"/>
        <v>-9.1089221014491439</v>
      </c>
    </row>
    <row r="18" spans="1:69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46">
        <v>335.18518518518522</v>
      </c>
      <c r="BP18" s="67">
        <f t="shared" si="0"/>
        <v>0.55607844716349686</v>
      </c>
      <c r="BQ18" s="67">
        <f t="shared" si="1"/>
        <v>-3.248862897985199E-2</v>
      </c>
    </row>
    <row r="19" spans="1:69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46">
        <v>396.4912280701754</v>
      </c>
      <c r="BP19" s="67">
        <f t="shared" si="0"/>
        <v>7.7005331323020094</v>
      </c>
      <c r="BQ19" s="67">
        <f t="shared" si="1"/>
        <v>-0.87719298245616506</v>
      </c>
    </row>
    <row r="20" spans="1:69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46">
        <v>391.66666666666669</v>
      </c>
      <c r="BP20" s="67">
        <f t="shared" si="0"/>
        <v>18.825359782185792</v>
      </c>
      <c r="BQ20" s="67">
        <f t="shared" si="1"/>
        <v>5.1454138702460899</v>
      </c>
    </row>
    <row r="21" spans="1:69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46">
        <v>386.66666666666669</v>
      </c>
      <c r="BP21" s="67">
        <f t="shared" si="0"/>
        <v>8.1035525063978202</v>
      </c>
      <c r="BQ21" s="67">
        <f t="shared" si="1"/>
        <v>0.48964218455742564</v>
      </c>
    </row>
    <row r="22" spans="1:69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46">
        <v>314.28571428571399</v>
      </c>
      <c r="BP22" s="67">
        <f t="shared" si="0"/>
        <v>-9.0371583208260091</v>
      </c>
      <c r="BQ22" s="67">
        <f t="shared" si="1"/>
        <v>-11.628386033577259</v>
      </c>
    </row>
    <row r="23" spans="1:69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46">
        <v>377.777777777778</v>
      </c>
      <c r="BP23" s="67">
        <f t="shared" si="0"/>
        <v>11.207503774417381</v>
      </c>
      <c r="BQ23" s="67">
        <f t="shared" si="1"/>
        <v>6.3449508489724264</v>
      </c>
    </row>
    <row r="24" spans="1:69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46">
        <v>364.10256410256397</v>
      </c>
      <c r="BP24" s="67">
        <f t="shared" si="0"/>
        <v>8.479589794362532</v>
      </c>
      <c r="BQ24" s="67">
        <f t="shared" si="1"/>
        <v>8.8420476320831831</v>
      </c>
    </row>
    <row r="25" spans="1:69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46">
        <v>365.38461538461502</v>
      </c>
      <c r="BP25" s="67">
        <f t="shared" si="0"/>
        <v>25.773174038298581</v>
      </c>
      <c r="BQ25" s="67">
        <f t="shared" si="1"/>
        <v>14.182692307692193</v>
      </c>
    </row>
    <row r="26" spans="1:69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46">
        <v>324.24242424242402</v>
      </c>
      <c r="BP26" s="67">
        <f t="shared" si="0"/>
        <v>-2.4554485773082066</v>
      </c>
      <c r="BQ26" s="67">
        <f t="shared" si="1"/>
        <v>19.109461966604741</v>
      </c>
    </row>
    <row r="27" spans="1:69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46">
        <v>312.03703703703707</v>
      </c>
      <c r="BP27" s="67">
        <f t="shared" si="0"/>
        <v>-3.8535956109722811</v>
      </c>
      <c r="BQ27" s="67">
        <f t="shared" si="1"/>
        <v>-10.562632696390642</v>
      </c>
    </row>
    <row r="28" spans="1:69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46">
        <v>341.66666666666674</v>
      </c>
      <c r="BP28" s="67">
        <f t="shared" si="0"/>
        <v>26.153846153846349</v>
      </c>
      <c r="BQ28" s="67">
        <f t="shared" si="1"/>
        <v>-3.7181996086105547</v>
      </c>
    </row>
    <row r="29" spans="1:69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46">
        <v>328.33333333333326</v>
      </c>
      <c r="BP29" s="67">
        <f t="shared" si="0"/>
        <v>-4.6236733625422541</v>
      </c>
      <c r="BQ29" s="67">
        <f t="shared" si="1"/>
        <v>-5.0602409638554233</v>
      </c>
    </row>
    <row r="30" spans="1:69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46">
        <v>372.61904761904765</v>
      </c>
      <c r="BP30" s="67">
        <f t="shared" si="0"/>
        <v>40.339651618282616</v>
      </c>
      <c r="BQ30" s="67">
        <f t="shared" si="1"/>
        <v>4.1481810115350592</v>
      </c>
    </row>
    <row r="31" spans="1:69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46">
        <v>351.04166666666669</v>
      </c>
      <c r="BP31" s="67">
        <f t="shared" si="0"/>
        <v>9.4349131794705574</v>
      </c>
      <c r="BQ31" s="67">
        <f t="shared" si="1"/>
        <v>11.305894308943065</v>
      </c>
    </row>
    <row r="32" spans="1:69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46">
        <v>353.57142857142856</v>
      </c>
      <c r="BP32" s="67">
        <f t="shared" si="0"/>
        <v>4.089417365619517</v>
      </c>
      <c r="BQ32" s="67">
        <f t="shared" si="1"/>
        <v>-2.6229508196721452</v>
      </c>
    </row>
    <row r="33" spans="1:69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46">
        <v>328.78787878787881</v>
      </c>
      <c r="BP33" s="67">
        <f t="shared" si="0"/>
        <v>-0.36640369825214991</v>
      </c>
      <c r="BQ33" s="67">
        <f t="shared" si="1"/>
        <v>-3.2976827094474248</v>
      </c>
    </row>
    <row r="34" spans="1:69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46">
        <v>337.77777777777789</v>
      </c>
      <c r="BP34" s="67">
        <f t="shared" si="0"/>
        <v>1.1039652013697201</v>
      </c>
      <c r="BQ34" s="67">
        <f t="shared" si="1"/>
        <v>0.55979643765906073</v>
      </c>
    </row>
    <row r="35" spans="1:69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46">
        <v>310</v>
      </c>
      <c r="BP35" s="67">
        <f t="shared" si="0"/>
        <v>-2.4132264705697168</v>
      </c>
      <c r="BQ35" s="67">
        <f t="shared" si="1"/>
        <v>-0.8</v>
      </c>
    </row>
    <row r="36" spans="1:69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46">
        <v>363.88888888888891</v>
      </c>
      <c r="BP36" s="67">
        <f t="shared" si="0"/>
        <v>2.7452189159438327</v>
      </c>
      <c r="BQ36" s="67">
        <f t="shared" si="1"/>
        <v>5.080213903743303</v>
      </c>
    </row>
    <row r="37" spans="1:69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46">
        <v>285.18518518518522</v>
      </c>
      <c r="BP37" s="67">
        <f t="shared" si="0"/>
        <v>-13.418822037922059</v>
      </c>
      <c r="BQ37" s="67">
        <f t="shared" si="1"/>
        <v>1.5496208374546843</v>
      </c>
    </row>
    <row r="38" spans="1:69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46">
        <v>326.66666666666674</v>
      </c>
      <c r="BP38" s="67">
        <f t="shared" si="0"/>
        <v>12.625924320632686</v>
      </c>
      <c r="BQ38" s="67">
        <f t="shared" si="1"/>
        <v>-6.666666666666675</v>
      </c>
    </row>
    <row r="39" spans="1:69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46">
        <v>437.49999999999994</v>
      </c>
      <c r="BP39" s="67">
        <f t="shared" si="0"/>
        <v>41.129538098702803</v>
      </c>
      <c r="BQ39" s="67">
        <f t="shared" si="1"/>
        <v>3.8135593220338806</v>
      </c>
    </row>
    <row r="40" spans="1:69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46">
        <v>390.277777777778</v>
      </c>
      <c r="BP40" s="67">
        <f t="shared" si="0"/>
        <v>25.626972477589298</v>
      </c>
      <c r="BQ40" s="67">
        <f t="shared" si="1"/>
        <v>7.6628352490422058</v>
      </c>
    </row>
    <row r="41" spans="1:69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46">
        <v>328.722222222222</v>
      </c>
      <c r="BP41" s="67">
        <f t="shared" si="0"/>
        <v>12.064712305053829</v>
      </c>
      <c r="BQ41" s="67">
        <f t="shared" si="1"/>
        <v>7.5107367030061267</v>
      </c>
    </row>
    <row r="42" spans="1:69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:BN42" si="20">AVERAGE(BM5:BM41)</f>
        <v>346.53415247795039</v>
      </c>
      <c r="BN42" s="14">
        <f t="shared" si="20"/>
        <v>347.97824652140508</v>
      </c>
      <c r="BO42" s="14">
        <f t="shared" ref="BO42" si="21">AVERAGE(BO5:BO41)</f>
        <v>352.93048147653406</v>
      </c>
      <c r="BP42" s="68">
        <f t="shared" si="0"/>
        <v>8.68876442760134</v>
      </c>
      <c r="BQ42" s="68">
        <f t="shared" si="1"/>
        <v>1.4231449823758875</v>
      </c>
    </row>
    <row r="43" spans="1:69" ht="15" customHeight="1" x14ac:dyDescent="0.25">
      <c r="A43" s="11" t="s">
        <v>44</v>
      </c>
      <c r="E43" s="14">
        <f>E42/D42*100-100</f>
        <v>7.5524922131515524</v>
      </c>
      <c r="F43" s="14">
        <f t="shared" ref="F43:AS43" si="22">F42/E42*100-100</f>
        <v>12.140921363290147</v>
      </c>
      <c r="G43" s="14">
        <f t="shared" si="22"/>
        <v>-4.9945461730845722</v>
      </c>
      <c r="H43" s="14">
        <f t="shared" si="22"/>
        <v>1.3108290224215011</v>
      </c>
      <c r="I43" s="14">
        <f t="shared" si="22"/>
        <v>13.841233912217078</v>
      </c>
      <c r="J43" s="14">
        <f t="shared" si="22"/>
        <v>-14.01623722496889</v>
      </c>
      <c r="K43" s="14">
        <f t="shared" si="22"/>
        <v>19.483947276998421</v>
      </c>
      <c r="L43" s="14">
        <f t="shared" si="22"/>
        <v>-16.764243847781174</v>
      </c>
      <c r="M43" s="14">
        <f t="shared" si="22"/>
        <v>-3.738053229139382E-2</v>
      </c>
      <c r="N43" s="14">
        <f t="shared" si="22"/>
        <v>4.1012665574236422</v>
      </c>
      <c r="O43" s="14">
        <f t="shared" si="22"/>
        <v>2.1823222231757313</v>
      </c>
      <c r="P43" s="14">
        <f t="shared" si="22"/>
        <v>30.655037197236396</v>
      </c>
      <c r="Q43" s="14">
        <f t="shared" si="22"/>
        <v>-3.8993359553723366</v>
      </c>
      <c r="R43" s="14">
        <f t="shared" si="22"/>
        <v>-3.1905271691828716</v>
      </c>
      <c r="S43" s="14">
        <f t="shared" si="22"/>
        <v>1.4033088234866682</v>
      </c>
      <c r="T43" s="14">
        <f t="shared" si="22"/>
        <v>-3.3716008044298036</v>
      </c>
      <c r="U43" s="14">
        <f t="shared" si="22"/>
        <v>-18.031565582230456</v>
      </c>
      <c r="V43" s="14">
        <f t="shared" si="22"/>
        <v>87.119108591287386</v>
      </c>
      <c r="W43" s="14">
        <f t="shared" si="22"/>
        <v>-18.769048950226193</v>
      </c>
      <c r="X43" s="14">
        <f t="shared" si="22"/>
        <v>-11.59366430770217</v>
      </c>
      <c r="Y43" s="14">
        <f t="shared" si="22"/>
        <v>-9.8722827814000169</v>
      </c>
      <c r="Z43" s="14">
        <f t="shared" si="22"/>
        <v>8.0094914296793718</v>
      </c>
      <c r="AA43" s="14">
        <f t="shared" si="22"/>
        <v>-5.2831078271856029</v>
      </c>
      <c r="AB43" s="14">
        <f t="shared" si="22"/>
        <v>-2.3590127062510788</v>
      </c>
      <c r="AC43" s="14">
        <f t="shared" si="22"/>
        <v>-19.597389680120202</v>
      </c>
      <c r="AD43" s="14">
        <f t="shared" si="22"/>
        <v>17.276334033663929</v>
      </c>
      <c r="AE43" s="14">
        <f t="shared" si="22"/>
        <v>3.3871598215067706</v>
      </c>
      <c r="AF43" s="14">
        <f t="shared" si="22"/>
        <v>-2.3063243369887942</v>
      </c>
      <c r="AG43" s="14">
        <f t="shared" si="22"/>
        <v>8.794302176464285</v>
      </c>
      <c r="AH43" s="14">
        <f t="shared" si="22"/>
        <v>-0.61240065953927569</v>
      </c>
      <c r="AI43" s="14">
        <f t="shared" si="22"/>
        <v>-9.6484687358426413E-2</v>
      </c>
      <c r="AJ43" s="14">
        <f t="shared" si="22"/>
        <v>-6.7854631110225796</v>
      </c>
      <c r="AK43" s="14">
        <f t="shared" si="22"/>
        <v>3.5310404561180064</v>
      </c>
      <c r="AL43" s="14">
        <f t="shared" si="22"/>
        <v>0.6468447294279116</v>
      </c>
      <c r="AM43" s="14">
        <f t="shared" si="22"/>
        <v>-0.2196196171331195</v>
      </c>
      <c r="AN43" s="14">
        <f t="shared" si="22"/>
        <v>-1.0022122103510469</v>
      </c>
      <c r="AO43" s="14">
        <f t="shared" si="22"/>
        <v>4.2906229639763467</v>
      </c>
      <c r="AP43" s="14">
        <f t="shared" si="22"/>
        <v>2.953873560005178</v>
      </c>
      <c r="AQ43" s="14">
        <f t="shared" si="22"/>
        <v>6.1482068751701036</v>
      </c>
      <c r="AR43" s="14">
        <f t="shared" si="22"/>
        <v>-5.4606953067483488</v>
      </c>
      <c r="AS43" s="14">
        <f t="shared" si="22"/>
        <v>-2.5435388938032872</v>
      </c>
      <c r="AT43" s="14">
        <f t="shared" ref="AT43" si="23">AT42/AS42*100-100</f>
        <v>5.3459874780642451</v>
      </c>
      <c r="AU43" s="14">
        <f t="shared" ref="AU43" si="24">AU42/AT42*100-100</f>
        <v>-0.27481946219153031</v>
      </c>
      <c r="AV43" s="14">
        <f t="shared" ref="AV43" si="25">AV42/AU42*100-100</f>
        <v>-0.49147643791674511</v>
      </c>
      <c r="AW43" s="14">
        <f t="shared" ref="AW43:AX43" si="26">AW42/AV42*100-100</f>
        <v>4.0563421528184307</v>
      </c>
      <c r="AX43" s="14">
        <f t="shared" si="26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7">BA42/AZ42*100-100</f>
        <v>2.0917768782232145</v>
      </c>
      <c r="BB43" s="14">
        <f t="shared" si="27"/>
        <v>-1.2959078893208584</v>
      </c>
      <c r="BC43" s="14">
        <f t="shared" si="27"/>
        <v>1.9650061327192105</v>
      </c>
      <c r="BD43" s="14">
        <f t="shared" si="27"/>
        <v>-2.2097993428757974</v>
      </c>
      <c r="BE43" s="14">
        <f t="shared" si="27"/>
        <v>0.95933795056011206</v>
      </c>
      <c r="BF43" s="14">
        <f t="shared" si="27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8">BI42/BH42*100-100</f>
        <v>2.4438675217512582</v>
      </c>
      <c r="BJ43" s="14">
        <f t="shared" ref="BJ43:BN43" si="29">BJ42/BI42*100-100</f>
        <v>-2.6125088602284734</v>
      </c>
      <c r="BK43" s="14">
        <f t="shared" si="29"/>
        <v>0.20693594340679056</v>
      </c>
      <c r="BL43" s="14">
        <f t="shared" si="29"/>
        <v>0.43942871224231794</v>
      </c>
      <c r="BM43" s="14">
        <f t="shared" si="29"/>
        <v>3.2754889198744621</v>
      </c>
      <c r="BN43" s="14">
        <f t="shared" si="29"/>
        <v>0.41672488357306747</v>
      </c>
      <c r="BO43" s="14">
        <f>BO42/BN42*100-100</f>
        <v>1.4231449823758737</v>
      </c>
      <c r="BP43" s="69"/>
      <c r="BQ43" s="69"/>
    </row>
    <row r="44" spans="1:69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30">P42/D42*100-100</f>
        <v>57.007393479165984</v>
      </c>
      <c r="Q44" s="14">
        <f t="shared" si="30"/>
        <v>40.289773512277236</v>
      </c>
      <c r="R44" s="14">
        <f t="shared" si="30"/>
        <v>21.109928937361303</v>
      </c>
      <c r="S44" s="14">
        <f t="shared" si="30"/>
        <v>29.265710871711349</v>
      </c>
      <c r="T44" s="14">
        <f t="shared" si="30"/>
        <v>23.291249641699281</v>
      </c>
      <c r="U44" s="14">
        <f t="shared" si="30"/>
        <v>-11.227326310138153</v>
      </c>
      <c r="V44" s="14">
        <f t="shared" si="30"/>
        <v>93.188376874986886</v>
      </c>
      <c r="W44" s="14">
        <f t="shared" si="30"/>
        <v>31.338777659702515</v>
      </c>
      <c r="X44" s="14">
        <f t="shared" si="30"/>
        <v>39.497502082705694</v>
      </c>
      <c r="Y44" s="14">
        <f t="shared" si="30"/>
        <v>25.772928794373399</v>
      </c>
      <c r="Z44" s="14">
        <f t="shared" si="30"/>
        <v>30.494762685793688</v>
      </c>
      <c r="AA44" s="14">
        <f t="shared" si="30"/>
        <v>20.960828619962271</v>
      </c>
      <c r="AB44" s="14">
        <f t="shared" si="30"/>
        <v>-9.6036786358750845</v>
      </c>
      <c r="AC44" s="14">
        <f t="shared" si="30"/>
        <v>-24.369927375161865</v>
      </c>
      <c r="AD44" s="14">
        <f t="shared" si="30"/>
        <v>-8.3806842369527459</v>
      </c>
      <c r="AE44" s="14">
        <f t="shared" si="30"/>
        <v>-6.5882469573090532</v>
      </c>
      <c r="AF44" s="14">
        <f t="shared" si="30"/>
        <v>-5.5584322948785001</v>
      </c>
      <c r="AG44" s="14">
        <f t="shared" si="30"/>
        <v>25.349526655136373</v>
      </c>
      <c r="AH44" s="14">
        <f t="shared" si="30"/>
        <v>-33.421078015454114</v>
      </c>
      <c r="AI44" s="14">
        <f t="shared" si="30"/>
        <v>-18.116576673999546</v>
      </c>
      <c r="AJ44" s="14">
        <f t="shared" si="30"/>
        <v>-13.663140492744063</v>
      </c>
      <c r="AK44" s="14">
        <f t="shared" si="30"/>
        <v>-0.82357380893243715</v>
      </c>
      <c r="AL44" s="14">
        <f t="shared" si="30"/>
        <v>-7.5840999198603924</v>
      </c>
      <c r="AM44" s="14">
        <f t="shared" si="30"/>
        <v>-2.643620880246317</v>
      </c>
      <c r="AN44" s="14">
        <f t="shared" si="30"/>
        <v>-1.2907752451308454</v>
      </c>
      <c r="AO44" s="14">
        <f t="shared" si="30"/>
        <v>28.036222966148216</v>
      </c>
      <c r="AP44" s="14">
        <f t="shared" si="30"/>
        <v>12.399702966274845</v>
      </c>
      <c r="AQ44" s="14">
        <f t="shared" si="30"/>
        <v>15.401438087381351</v>
      </c>
      <c r="AR44" s="14">
        <f t="shared" si="30"/>
        <v>11.675312074608499</v>
      </c>
      <c r="AS44" s="14">
        <f t="shared" si="30"/>
        <v>3.7230718833640708E-2</v>
      </c>
      <c r="AT44" s="14">
        <f t="shared" ref="AT44" si="31">AT42/AH42*100-100</f>
        <v>6.0345649213828807</v>
      </c>
      <c r="AU44" s="14">
        <f t="shared" ref="AU44" si="32">AU42/AI42*100-100</f>
        <v>5.8452857934101985</v>
      </c>
      <c r="AV44" s="14">
        <f t="shared" ref="AV44" si="33">AV42/AJ42*100-100</f>
        <v>12.992119757604655</v>
      </c>
      <c r="AW44" s="14">
        <f t="shared" ref="AW44:AX44" si="34">AW42/AK42*100-100</f>
        <v>13.565425617962617</v>
      </c>
      <c r="AX44" s="14">
        <f t="shared" si="34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5">BA42/AO42*100-100</f>
        <v>11.737109548955218</v>
      </c>
      <c r="BB44" s="14">
        <f t="shared" si="35"/>
        <v>7.1247692946014354</v>
      </c>
      <c r="BC44" s="14">
        <f t="shared" si="35"/>
        <v>2.9030831480323371</v>
      </c>
      <c r="BD44" s="14">
        <f t="shared" si="35"/>
        <v>6.4415819635399032</v>
      </c>
      <c r="BE44" s="14">
        <f t="shared" si="35"/>
        <v>10.267410938913855</v>
      </c>
      <c r="BF44" s="14">
        <f t="shared" si="35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6">BI42/AW42*100-100</f>
        <v>8.2412379338687032</v>
      </c>
      <c r="BJ44" s="14">
        <f t="shared" ref="BJ44:BN44" si="37">BJ42/AX42*100-100</f>
        <v>5.5333658539064885</v>
      </c>
      <c r="BK44" s="14">
        <f t="shared" si="37"/>
        <v>5.5771893938942441</v>
      </c>
      <c r="BL44" s="14">
        <f t="shared" si="37"/>
        <v>6.1747719115474666</v>
      </c>
      <c r="BM44" s="14">
        <f t="shared" si="37"/>
        <v>7.405824596438876</v>
      </c>
      <c r="BN44" s="14">
        <f t="shared" si="37"/>
        <v>9.2694427228007896</v>
      </c>
      <c r="BO44" s="14">
        <f>BO42/BC42*100-100</f>
        <v>8.6887644276013418</v>
      </c>
      <c r="BP44" s="70"/>
      <c r="BQ44" s="70"/>
    </row>
    <row r="46" spans="1:69" ht="15" customHeight="1" x14ac:dyDescent="0.25">
      <c r="A46" s="12" t="s">
        <v>47</v>
      </c>
      <c r="BP46" s="72"/>
      <c r="BQ46" s="72"/>
    </row>
    <row r="47" spans="1:69" ht="15" customHeight="1" x14ac:dyDescent="0.25">
      <c r="A47" s="4" t="s">
        <v>39</v>
      </c>
      <c r="B47" s="64">
        <v>437.5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P47"/>
      <c r="BQ47"/>
    </row>
    <row r="48" spans="1:69" ht="15" customHeight="1" x14ac:dyDescent="0.25">
      <c r="A48" s="4" t="s">
        <v>17</v>
      </c>
      <c r="B48" s="64">
        <v>423.81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P48"/>
      <c r="BQ48"/>
    </row>
    <row r="49" spans="1:69" ht="15" customHeight="1" x14ac:dyDescent="0.25">
      <c r="A49" s="4" t="s">
        <v>13</v>
      </c>
      <c r="B49" s="64">
        <v>410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P49"/>
      <c r="BQ49"/>
    </row>
    <row r="50" spans="1:69" ht="15" customHeight="1" x14ac:dyDescent="0.25">
      <c r="F50" s="5"/>
      <c r="BP50"/>
      <c r="BQ50"/>
    </row>
    <row r="51" spans="1:69" ht="15" customHeight="1" x14ac:dyDescent="0.25">
      <c r="A51" s="12" t="s">
        <v>48</v>
      </c>
      <c r="BP51"/>
      <c r="BQ51"/>
    </row>
    <row r="52" spans="1:69" ht="15" customHeight="1" x14ac:dyDescent="0.25">
      <c r="A52" s="4" t="s">
        <v>35</v>
      </c>
      <c r="B52" s="64">
        <v>310</v>
      </c>
      <c r="I52" s="4"/>
      <c r="J52" s="28"/>
      <c r="AD52" s="4"/>
      <c r="AE52" s="38"/>
      <c r="AH52" s="4"/>
      <c r="BP52"/>
      <c r="BQ52"/>
    </row>
    <row r="53" spans="1:69" ht="15" customHeight="1" x14ac:dyDescent="0.25">
      <c r="A53" s="4" t="s">
        <v>37</v>
      </c>
      <c r="B53" s="64">
        <v>285.19</v>
      </c>
      <c r="I53" s="4"/>
      <c r="J53" s="28"/>
      <c r="AD53" s="4"/>
      <c r="AE53" s="38"/>
      <c r="AH53" s="4"/>
      <c r="AI53" s="22"/>
      <c r="BP53"/>
      <c r="BQ53"/>
    </row>
    <row r="54" spans="1:69" ht="15" customHeight="1" x14ac:dyDescent="0.25">
      <c r="A54" s="4" t="s">
        <v>12</v>
      </c>
      <c r="B54" s="64">
        <v>230.95</v>
      </c>
      <c r="I54" s="4"/>
      <c r="J54" s="28"/>
      <c r="AD54" s="4"/>
      <c r="AE54" s="38"/>
      <c r="BP54"/>
      <c r="BQ54"/>
    </row>
    <row r="55" spans="1:69" x14ac:dyDescent="0.25">
      <c r="BP55"/>
      <c r="BQ55"/>
    </row>
    <row r="56" spans="1:69" x14ac:dyDescent="0.25">
      <c r="BP56"/>
      <c r="BQ56"/>
    </row>
    <row r="57" spans="1:69" x14ac:dyDescent="0.25">
      <c r="BP57" s="73"/>
      <c r="BQ57" s="73"/>
    </row>
    <row r="58" spans="1:69" x14ac:dyDescent="0.25">
      <c r="BP58" s="73"/>
      <c r="BQ58" s="73"/>
    </row>
    <row r="59" spans="1:69" x14ac:dyDescent="0.25">
      <c r="BP59" s="73"/>
      <c r="BQ59" s="73"/>
    </row>
    <row r="60" spans="1:69" x14ac:dyDescent="0.25">
      <c r="BP60" s="73"/>
      <c r="BQ60" s="73"/>
    </row>
    <row r="61" spans="1:69" x14ac:dyDescent="0.25">
      <c r="BP61" s="73"/>
      <c r="BQ61" s="73"/>
    </row>
    <row r="62" spans="1:69" x14ac:dyDescent="0.25">
      <c r="BP62" s="73"/>
      <c r="BQ62" s="73"/>
    </row>
    <row r="63" spans="1:69" x14ac:dyDescent="0.25">
      <c r="BP63" s="73"/>
      <c r="BQ63" s="73"/>
    </row>
    <row r="64" spans="1:69" x14ac:dyDescent="0.25">
      <c r="BP64" s="73"/>
      <c r="BQ64" s="73"/>
    </row>
    <row r="65" spans="68:69" x14ac:dyDescent="0.25">
      <c r="BP65" s="73"/>
      <c r="BQ65" s="73"/>
    </row>
    <row r="66" spans="68:69" x14ac:dyDescent="0.25">
      <c r="BP66" s="73"/>
      <c r="BQ66" s="73"/>
    </row>
    <row r="67" spans="68:69" x14ac:dyDescent="0.25">
      <c r="BP67" s="73"/>
      <c r="BQ67" s="73"/>
    </row>
    <row r="68" spans="68:69" x14ac:dyDescent="0.25">
      <c r="BP68" s="73"/>
      <c r="BQ68" s="73"/>
    </row>
    <row r="69" spans="68:69" x14ac:dyDescent="0.25">
      <c r="BP69" s="73"/>
      <c r="BQ69" s="73"/>
    </row>
    <row r="70" spans="68:69" x14ac:dyDescent="0.25">
      <c r="BP70" s="73"/>
      <c r="BQ70" s="73"/>
    </row>
    <row r="71" spans="68:69" x14ac:dyDescent="0.25">
      <c r="BP71" s="73"/>
      <c r="BQ71" s="73"/>
    </row>
    <row r="72" spans="68:69" x14ac:dyDescent="0.25">
      <c r="BP72" s="73"/>
      <c r="BQ72" s="73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Q72"/>
  <sheetViews>
    <sheetView topLeftCell="A35" zoomScale="115" zoomScaleNormal="115" workbookViewId="0">
      <pane xSplit="1" topLeftCell="BH1" activePane="topRight" state="frozen"/>
      <selection activeCell="BE5" sqref="BE5"/>
      <selection pane="topRight" activeCell="BM47" sqref="BM47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68" max="69" width="29" style="71" customWidth="1"/>
  </cols>
  <sheetData>
    <row r="2" spans="1:69" x14ac:dyDescent="0.25">
      <c r="BP2" s="65"/>
      <c r="BQ2" s="65"/>
    </row>
    <row r="3" spans="1:69" x14ac:dyDescent="0.25">
      <c r="BP3" s="66" t="s">
        <v>50</v>
      </c>
      <c r="BQ3" s="66" t="s">
        <v>51</v>
      </c>
    </row>
    <row r="4" spans="1:69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66"/>
      <c r="BQ4" s="66"/>
    </row>
    <row r="5" spans="1:69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46">
        <v>1274.1666666666699</v>
      </c>
      <c r="BP5" s="67">
        <f>(BO5-BC5)/BC5*100</f>
        <v>4.8696844993143973</v>
      </c>
      <c r="BQ5" s="67">
        <f>(BO5-BN5)/BN5*100</f>
        <v>1.2417741376855227</v>
      </c>
    </row>
    <row r="6" spans="1:69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46">
        <v>1125</v>
      </c>
      <c r="BP6" s="67">
        <f t="shared" ref="BP6:BP42" si="0">(BO6-BC6)/BC6*100</f>
        <v>-1.5317286652078774</v>
      </c>
      <c r="BQ6" s="67">
        <f t="shared" ref="BQ6:BQ42" si="1">(BO6-BN6)/BN6*100</f>
        <v>-3.5714285714288403</v>
      </c>
    </row>
    <row r="7" spans="1:69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46">
        <v>1216.6666666666699</v>
      </c>
      <c r="BP7" s="67">
        <f t="shared" si="0"/>
        <v>-6.4616511074501837</v>
      </c>
      <c r="BQ7" s="67">
        <f t="shared" si="1"/>
        <v>-1.3513513513510811</v>
      </c>
    </row>
    <row r="8" spans="1:69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46">
        <v>1173</v>
      </c>
      <c r="BP8" s="67">
        <f t="shared" si="0"/>
        <v>-3.6286457620156165</v>
      </c>
      <c r="BQ8" s="67">
        <f t="shared" si="1"/>
        <v>-3.6370425690814021</v>
      </c>
    </row>
    <row r="9" spans="1:69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46">
        <v>1131.8181818181799</v>
      </c>
      <c r="BP9" s="67">
        <f t="shared" si="0"/>
        <v>-1.8938299493056858</v>
      </c>
      <c r="BQ9" s="67">
        <f t="shared" si="1"/>
        <v>2.6260009420632198</v>
      </c>
    </row>
    <row r="10" spans="1:69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46">
        <v>1168.75</v>
      </c>
      <c r="BP10" s="67">
        <f t="shared" si="0"/>
        <v>-0.16017084890549918</v>
      </c>
      <c r="BQ10" s="67">
        <f t="shared" si="1"/>
        <v>5.0561797752808983</v>
      </c>
    </row>
    <row r="11" spans="1:69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46">
        <v>1173.3333333333301</v>
      </c>
      <c r="BP11" s="67">
        <f t="shared" si="0"/>
        <v>5.1643192488255858</v>
      </c>
      <c r="BQ11" s="67">
        <f t="shared" si="1"/>
        <v>-0.14184397163148305</v>
      </c>
    </row>
    <row r="12" spans="1:69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46">
        <v>1321.42857142857</v>
      </c>
      <c r="BP12" s="67">
        <f t="shared" si="0"/>
        <v>10.579796772265269</v>
      </c>
      <c r="BQ12" s="67">
        <f t="shared" si="1"/>
        <v>5.7142857142855972</v>
      </c>
    </row>
    <row r="13" spans="1:69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46">
        <v>1276.6666666666699</v>
      </c>
      <c r="BP13" s="67">
        <f t="shared" si="0"/>
        <v>-5.4320987654318573</v>
      </c>
      <c r="BQ13" s="67">
        <f t="shared" si="1"/>
        <v>-4.7909604519770994</v>
      </c>
    </row>
    <row r="14" spans="1:69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46">
        <v>1230.2631578947369</v>
      </c>
      <c r="BP14" s="67">
        <f t="shared" si="0"/>
        <v>1.3543672605311676</v>
      </c>
      <c r="BQ14" s="67">
        <f t="shared" si="1"/>
        <v>4.0521078816444609</v>
      </c>
    </row>
    <row r="15" spans="1:69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46">
        <v>978.70833333333303</v>
      </c>
      <c r="BP15" s="67">
        <f t="shared" si="0"/>
        <v>-17.774446905471141</v>
      </c>
      <c r="BQ15" s="67">
        <f t="shared" si="1"/>
        <v>-6.9105778930681856</v>
      </c>
    </row>
    <row r="16" spans="1:69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46">
        <v>1277.5</v>
      </c>
      <c r="BP16" s="67">
        <f t="shared" si="0"/>
        <v>11.858152479829874</v>
      </c>
      <c r="BQ16" s="67">
        <f t="shared" si="1"/>
        <v>-3.6333920040233698</v>
      </c>
    </row>
    <row r="17" spans="1:69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46">
        <v>1178.3333333333333</v>
      </c>
      <c r="BP17" s="67">
        <f t="shared" si="0"/>
        <v>-5.9214903526280827</v>
      </c>
      <c r="BQ17" s="67">
        <f t="shared" si="1"/>
        <v>-2.6170798898071688</v>
      </c>
    </row>
    <row r="18" spans="1:69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46">
        <v>1352.7777777777778</v>
      </c>
      <c r="BP18" s="67">
        <f t="shared" si="0"/>
        <v>6.8544848165701291</v>
      </c>
      <c r="BQ18" s="67">
        <f t="shared" si="1"/>
        <v>-1.9726247987117516</v>
      </c>
    </row>
    <row r="19" spans="1:69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46">
        <v>1359.44444444444</v>
      </c>
      <c r="BP19" s="67">
        <f t="shared" si="0"/>
        <v>19.350179150955409</v>
      </c>
      <c r="BQ19" s="67">
        <f t="shared" si="1"/>
        <v>4.1150012156569824</v>
      </c>
    </row>
    <row r="20" spans="1:69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46">
        <v>1346.6666666666699</v>
      </c>
      <c r="BP20" s="67">
        <f t="shared" si="0"/>
        <v>-1.8055555555552134</v>
      </c>
      <c r="BQ20" s="67">
        <f t="shared" si="1"/>
        <v>4.7174701918094808</v>
      </c>
    </row>
    <row r="21" spans="1:69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46">
        <v>1267.5999999999999</v>
      </c>
      <c r="BP21" s="67">
        <f t="shared" si="0"/>
        <v>10.121623756120677</v>
      </c>
      <c r="BQ21" s="67">
        <f t="shared" si="1"/>
        <v>6.249271137026196</v>
      </c>
    </row>
    <row r="22" spans="1:69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46">
        <v>1360.7142857142858</v>
      </c>
      <c r="BP22" s="67">
        <f t="shared" si="0"/>
        <v>3.446115288220549</v>
      </c>
      <c r="BQ22" s="67">
        <f t="shared" si="1"/>
        <v>4.5554335894622513</v>
      </c>
    </row>
    <row r="23" spans="1:69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46">
        <v>1264.2857142857142</v>
      </c>
      <c r="BP23" s="67">
        <f t="shared" si="0"/>
        <v>3.066770186335392</v>
      </c>
      <c r="BQ23" s="67">
        <f t="shared" si="1"/>
        <v>-2.5974025974026023</v>
      </c>
    </row>
    <row r="24" spans="1:69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46">
        <v>1251.4285714285713</v>
      </c>
      <c r="BP24" s="67">
        <f t="shared" si="0"/>
        <v>-2.1229050279329762</v>
      </c>
      <c r="BQ24" s="67">
        <f t="shared" si="1"/>
        <v>-4.9923741738688427</v>
      </c>
    </row>
    <row r="25" spans="1:69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46">
        <v>1369.23076923077</v>
      </c>
      <c r="BP25" s="67">
        <f t="shared" si="0"/>
        <v>6.1419200954085245</v>
      </c>
      <c r="BQ25" s="67">
        <f t="shared" si="1"/>
        <v>3.5124692658992901E-2</v>
      </c>
    </row>
    <row r="26" spans="1:69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46">
        <v>1350</v>
      </c>
      <c r="BP26" s="67">
        <f t="shared" si="0"/>
        <v>6.9306930693069315</v>
      </c>
      <c r="BQ26" s="67">
        <f t="shared" si="1"/>
        <v>-1.4044943820224758</v>
      </c>
    </row>
    <row r="27" spans="1:69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46">
        <v>1305</v>
      </c>
      <c r="BP27" s="67">
        <f t="shared" si="0"/>
        <v>8.164111065064235</v>
      </c>
      <c r="BQ27" s="67">
        <f t="shared" si="1"/>
        <v>6.6238692734169904</v>
      </c>
    </row>
    <row r="28" spans="1:69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46">
        <v>1242.8571428571429</v>
      </c>
      <c r="BP28" s="67">
        <f t="shared" si="0"/>
        <v>4.2665388302972218</v>
      </c>
      <c r="BQ28" s="67">
        <f t="shared" si="1"/>
        <v>-0.57142857142856884</v>
      </c>
    </row>
    <row r="29" spans="1:69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46">
        <v>1170.625</v>
      </c>
      <c r="BP29" s="67">
        <f t="shared" si="0"/>
        <v>2.0996240601503851</v>
      </c>
      <c r="BQ29" s="67">
        <f t="shared" si="1"/>
        <v>-0.24749373433583735</v>
      </c>
    </row>
    <row r="30" spans="1:69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46">
        <v>1290.6666666666667</v>
      </c>
      <c r="BP30" s="67">
        <f t="shared" si="0"/>
        <v>9.8105945507953773</v>
      </c>
      <c r="BQ30" s="67">
        <f t="shared" si="1"/>
        <v>-0.75905443504650971</v>
      </c>
    </row>
    <row r="31" spans="1:69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46">
        <v>1311.1111111111111</v>
      </c>
      <c r="BP31" s="67">
        <f t="shared" si="0"/>
        <v>9.5636025998139989</v>
      </c>
      <c r="BQ31" s="67">
        <f t="shared" si="1"/>
        <v>5.4916985951471178</v>
      </c>
    </row>
    <row r="32" spans="1:69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46">
        <v>1078.75</v>
      </c>
      <c r="BP32" s="67">
        <f t="shared" si="0"/>
        <v>-0.61038811470689858</v>
      </c>
      <c r="BQ32" s="67">
        <f t="shared" si="1"/>
        <v>-3.5394932935916481</v>
      </c>
    </row>
    <row r="33" spans="1:69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46">
        <v>1192.7777777777778</v>
      </c>
      <c r="BP33" s="67">
        <f t="shared" si="0"/>
        <v>-3.3970753655792949</v>
      </c>
      <c r="BQ33" s="67">
        <f t="shared" si="1"/>
        <v>-3.1170814675969303</v>
      </c>
    </row>
    <row r="34" spans="1:69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46">
        <v>1005.4166666666666</v>
      </c>
      <c r="BP34" s="67">
        <f t="shared" si="0"/>
        <v>-8.5569198120357779</v>
      </c>
      <c r="BQ34" s="67">
        <f t="shared" si="1"/>
        <v>-2.9208239459285594</v>
      </c>
    </row>
    <row r="35" spans="1:69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46">
        <v>1107.6666666666667</v>
      </c>
      <c r="BP35" s="67">
        <f t="shared" si="0"/>
        <v>1.8878668418747362</v>
      </c>
      <c r="BQ35" s="67">
        <f t="shared" si="1"/>
        <v>-1.9221545840250809</v>
      </c>
    </row>
    <row r="36" spans="1:69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46">
        <v>1329.1666666666667</v>
      </c>
      <c r="BP36" s="67">
        <f t="shared" si="0"/>
        <v>8.4591323269413898</v>
      </c>
      <c r="BQ36" s="67">
        <f t="shared" si="1"/>
        <v>4.808841099163681</v>
      </c>
    </row>
    <row r="37" spans="1:69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46">
        <v>1145.2941176470499</v>
      </c>
      <c r="BP37" s="67">
        <f t="shared" si="0"/>
        <v>-0.20502306509564702</v>
      </c>
      <c r="BQ37" s="67">
        <f t="shared" si="1"/>
        <v>4.3284115265538592</v>
      </c>
    </row>
    <row r="38" spans="1:69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46">
        <v>1325</v>
      </c>
      <c r="BP38" s="67">
        <f t="shared" si="0"/>
        <v>6.854838709677419</v>
      </c>
      <c r="BQ38" s="67">
        <f t="shared" si="1"/>
        <v>-0.62499999999999434</v>
      </c>
    </row>
    <row r="39" spans="1:69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46">
        <v>1271.25</v>
      </c>
      <c r="BP39" s="67">
        <f t="shared" si="0"/>
        <v>0.71522887323962203</v>
      </c>
      <c r="BQ39" s="67">
        <f t="shared" si="1"/>
        <v>-1.7865765330758085</v>
      </c>
    </row>
    <row r="40" spans="1:69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46">
        <v>1180</v>
      </c>
      <c r="BP40" s="67">
        <f t="shared" si="0"/>
        <v>-9.2307692307692317</v>
      </c>
      <c r="BQ40" s="67">
        <f t="shared" si="1"/>
        <v>0.85470085470085477</v>
      </c>
    </row>
    <row r="41" spans="1:69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46">
        <v>1217.5</v>
      </c>
      <c r="BP41" s="67">
        <f t="shared" si="0"/>
        <v>1.0152838427947568</v>
      </c>
      <c r="BQ41" s="67">
        <f t="shared" si="1"/>
        <v>2.9598308668076108</v>
      </c>
    </row>
    <row r="42" spans="1:69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14">
        <f t="shared" ref="BO42" si="10">AVERAGE(BO5:BO41)</f>
        <v>1232.9963501824182</v>
      </c>
      <c r="BP42" s="68">
        <f t="shared" si="0"/>
        <v>1.9137658704604721</v>
      </c>
      <c r="BQ42" s="68">
        <f t="shared" si="1"/>
        <v>0.27144279800150733</v>
      </c>
    </row>
    <row r="43" spans="1:69" x14ac:dyDescent="0.25">
      <c r="A43" s="11" t="s">
        <v>44</v>
      </c>
      <c r="D43" s="15"/>
      <c r="E43" s="14">
        <f t="shared" ref="E43:AU43" si="11">E42/D42*100-100</f>
        <v>6.1146581746067028</v>
      </c>
      <c r="F43" s="14">
        <f t="shared" si="11"/>
        <v>14.075220535977053</v>
      </c>
      <c r="G43" s="14">
        <f t="shared" si="11"/>
        <v>-7.6798537077361857</v>
      </c>
      <c r="H43" s="14">
        <f t="shared" si="11"/>
        <v>1.9256342410588303</v>
      </c>
      <c r="I43" s="14">
        <f t="shared" si="11"/>
        <v>11.001193587627128</v>
      </c>
      <c r="J43" s="14">
        <f t="shared" si="11"/>
        <v>-12.219063838404338</v>
      </c>
      <c r="K43" s="14">
        <f t="shared" si="11"/>
        <v>5.6397868709871659</v>
      </c>
      <c r="L43" s="14">
        <f t="shared" si="11"/>
        <v>1.5201810614093603</v>
      </c>
      <c r="M43" s="14">
        <f t="shared" si="11"/>
        <v>-11.589572726145434</v>
      </c>
      <c r="N43" s="14">
        <f t="shared" si="11"/>
        <v>5.9964254123891578</v>
      </c>
      <c r="O43" s="14">
        <f t="shared" si="11"/>
        <v>1.3855057918391793</v>
      </c>
      <c r="P43" s="14">
        <f t="shared" si="11"/>
        <v>40.204211194217123</v>
      </c>
      <c r="Q43" s="14">
        <f t="shared" si="11"/>
        <v>4.3013494771006151</v>
      </c>
      <c r="R43" s="14">
        <f t="shared" si="11"/>
        <v>9.8997440165187669</v>
      </c>
      <c r="S43" s="14">
        <f t="shared" si="11"/>
        <v>-17.922740367098214</v>
      </c>
      <c r="T43" s="14">
        <f t="shared" si="11"/>
        <v>-14.544215738929282</v>
      </c>
      <c r="U43" s="14">
        <f t="shared" si="11"/>
        <v>26.471686069603976</v>
      </c>
      <c r="V43" s="14">
        <f t="shared" si="11"/>
        <v>38.916809585118301</v>
      </c>
      <c r="W43" s="14">
        <f t="shared" si="11"/>
        <v>-4.7659887004221986</v>
      </c>
      <c r="X43" s="14">
        <f t="shared" si="11"/>
        <v>-14.149884803789377</v>
      </c>
      <c r="Y43" s="14">
        <f t="shared" si="11"/>
        <v>-1.6766764959471061</v>
      </c>
      <c r="Z43" s="14">
        <f t="shared" si="11"/>
        <v>-10.095076443298041</v>
      </c>
      <c r="AA43" s="14">
        <f t="shared" si="11"/>
        <v>-4.0161244422701117</v>
      </c>
      <c r="AB43" s="14">
        <f t="shared" si="11"/>
        <v>-1.2228479007103061</v>
      </c>
      <c r="AC43" s="14">
        <f t="shared" si="11"/>
        <v>-0.48906296827139784</v>
      </c>
      <c r="AD43" s="14">
        <f t="shared" si="11"/>
        <v>-0.44762544757185196</v>
      </c>
      <c r="AE43" s="14">
        <f t="shared" si="11"/>
        <v>6.3060989748842502</v>
      </c>
      <c r="AF43" s="14">
        <f t="shared" si="11"/>
        <v>3.2285682312159167</v>
      </c>
      <c r="AG43" s="14">
        <f t="shared" si="11"/>
        <v>-0.45946781091559785</v>
      </c>
      <c r="AH43" s="14">
        <f t="shared" si="11"/>
        <v>-3.6481925824806751</v>
      </c>
      <c r="AI43" s="14">
        <f t="shared" si="11"/>
        <v>0.53705258521688393</v>
      </c>
      <c r="AJ43" s="14">
        <f t="shared" si="11"/>
        <v>-8.4503054327759202</v>
      </c>
      <c r="AK43" s="14">
        <f t="shared" si="11"/>
        <v>3.4515187485872474</v>
      </c>
      <c r="AL43" s="14">
        <f t="shared" si="11"/>
        <v>0.8041301953545883</v>
      </c>
      <c r="AM43" s="14">
        <f t="shared" si="11"/>
        <v>2.0963634414594026</v>
      </c>
      <c r="AN43" s="14">
        <f t="shared" si="11"/>
        <v>-0.40866912685214629</v>
      </c>
      <c r="AO43" s="14">
        <f t="shared" si="11"/>
        <v>8.4039973126755996</v>
      </c>
      <c r="AP43" s="14">
        <f t="shared" si="11"/>
        <v>3.9478575980291311</v>
      </c>
      <c r="AQ43" s="14">
        <f t="shared" si="11"/>
        <v>4.0632295067568123</v>
      </c>
      <c r="AR43" s="14">
        <f t="shared" si="11"/>
        <v>-2.3562516855424462</v>
      </c>
      <c r="AS43" s="14">
        <f t="shared" si="11"/>
        <v>0.97841898960035678</v>
      </c>
      <c r="AT43" s="14">
        <f t="shared" si="11"/>
        <v>2.7101580870733386</v>
      </c>
      <c r="AU43" s="14">
        <f t="shared" si="11"/>
        <v>1.8500064214505869</v>
      </c>
      <c r="AV43" s="14">
        <f t="shared" ref="AV43" si="12">AV42/AU42*100-100</f>
        <v>-1.5572610371788755</v>
      </c>
      <c r="AW43" s="14">
        <f t="shared" ref="AW43:AX43" si="13">AW42/AV42*100-100</f>
        <v>1.7724406569767268</v>
      </c>
      <c r="AX43" s="14">
        <f t="shared" si="13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4">BA42/AZ42*100-100</f>
        <v>-6.1040496738911543E-2</v>
      </c>
      <c r="BB43" s="14">
        <f t="shared" si="14"/>
        <v>0.56428927000324336</v>
      </c>
      <c r="BC43" s="14">
        <f t="shared" si="14"/>
        <v>-0.61056144188937367</v>
      </c>
      <c r="BD43" s="14">
        <f t="shared" si="14"/>
        <v>4.3769288329187361E-2</v>
      </c>
      <c r="BE43" s="14">
        <f t="shared" ref="BE43" si="15">BE42/BD42*100-100</f>
        <v>0.19666852976114058</v>
      </c>
      <c r="BF43" s="14">
        <f t="shared" ref="BF43" si="16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7">BI42/BH42*100-100</f>
        <v>-0.89856195678315487</v>
      </c>
      <c r="BJ43" s="14">
        <f t="shared" ref="BJ43:BN43" si="18">BJ42/BI42*100-100</f>
        <v>0.25235946619204697</v>
      </c>
      <c r="BK43" s="14">
        <f t="shared" si="18"/>
        <v>-0.44186930115689904</v>
      </c>
      <c r="BL43" s="14">
        <f t="shared" si="18"/>
        <v>0.4485566609798326</v>
      </c>
      <c r="BM43" s="14">
        <f t="shared" si="18"/>
        <v>0.91558177495565474</v>
      </c>
      <c r="BN43" s="14">
        <f t="shared" si="18"/>
        <v>0.91719529706624314</v>
      </c>
      <c r="BO43" s="14">
        <f>BO42/BN42*100-100</f>
        <v>0.27144279800151594</v>
      </c>
      <c r="BP43" s="69"/>
      <c r="BQ43" s="69"/>
    </row>
    <row r="44" spans="1:69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9">P42/D42*100-100</f>
        <v>58.557211498363387</v>
      </c>
      <c r="Q44" s="14">
        <f t="shared" si="19"/>
        <v>55.84775386444062</v>
      </c>
      <c r="R44" s="14">
        <f t="shared" si="19"/>
        <v>50.143284183699905</v>
      </c>
      <c r="S44" s="14">
        <f t="shared" si="19"/>
        <v>33.484941402381196</v>
      </c>
      <c r="T44" s="14">
        <f t="shared" si="19"/>
        <v>11.915519972191973</v>
      </c>
      <c r="U44" s="14">
        <f t="shared" si="19"/>
        <v>27.513444232164247</v>
      </c>
      <c r="V44" s="14">
        <f t="shared" si="19"/>
        <v>101.79507791228102</v>
      </c>
      <c r="W44" s="14">
        <f t="shared" si="19"/>
        <v>81.917772643436706</v>
      </c>
      <c r="X44" s="14">
        <f t="shared" si="19"/>
        <v>53.838001217019126</v>
      </c>
      <c r="Y44" s="14">
        <f t="shared" si="19"/>
        <v>71.086873203597719</v>
      </c>
      <c r="Z44" s="14">
        <f t="shared" si="19"/>
        <v>45.113877162189425</v>
      </c>
      <c r="AA44" s="14">
        <f t="shared" si="19"/>
        <v>37.382481040563533</v>
      </c>
      <c r="AB44" s="14">
        <f t="shared" si="19"/>
        <v>-3.2108229137039785</v>
      </c>
      <c r="AC44" s="14">
        <f t="shared" si="19"/>
        <v>-7.6562119792913279</v>
      </c>
      <c r="AD44" s="14">
        <f t="shared" si="19"/>
        <v>-16.350638894610768</v>
      </c>
      <c r="AE44" s="14">
        <f t="shared" si="19"/>
        <v>8.3422777591210604</v>
      </c>
      <c r="AF44" s="14">
        <f t="shared" si="19"/>
        <v>30.874911612947898</v>
      </c>
      <c r="AG44" s="14">
        <f t="shared" si="19"/>
        <v>3.0061253787869759</v>
      </c>
      <c r="AH44" s="14">
        <f t="shared" si="19"/>
        <v>-28.555612636349039</v>
      </c>
      <c r="AI44" s="14">
        <f t="shared" si="19"/>
        <v>-24.577280414000327</v>
      </c>
      <c r="AJ44" s="14">
        <f t="shared" si="19"/>
        <v>-19.569974650046348</v>
      </c>
      <c r="AK44" s="14">
        <f t="shared" si="19"/>
        <v>-15.375030268407258</v>
      </c>
      <c r="AL44" s="14">
        <f t="shared" si="19"/>
        <v>-5.1159143556659501</v>
      </c>
      <c r="AM44" s="14">
        <f t="shared" si="19"/>
        <v>0.92653621730465829</v>
      </c>
      <c r="AN44" s="14">
        <f t="shared" si="19"/>
        <v>1.7584314659605269</v>
      </c>
      <c r="AO44" s="14">
        <f t="shared" si="19"/>
        <v>10.852345081032453</v>
      </c>
      <c r="AP44" s="14">
        <f t="shared" si="19"/>
        <v>15.746749715370782</v>
      </c>
      <c r="AQ44" s="14">
        <f t="shared" si="19"/>
        <v>13.304699320567678</v>
      </c>
      <c r="AR44" s="14">
        <f t="shared" si="19"/>
        <v>7.1747456433019181</v>
      </c>
      <c r="AS44" s="14">
        <f t="shared" si="19"/>
        <v>8.7229104834941182</v>
      </c>
      <c r="AT44" s="14">
        <f t="shared" si="19"/>
        <v>15.897642428822294</v>
      </c>
      <c r="AU44" s="14">
        <f t="shared" si="19"/>
        <v>17.411196390516025</v>
      </c>
      <c r="AV44" s="14">
        <f t="shared" ref="AV44" si="20">AV42/AJ42*100-100</f>
        <v>26.251428934008686</v>
      </c>
      <c r="AW44" s="14">
        <f t="shared" ref="AW44:AX44" si="21">AW42/AK42*100-100</f>
        <v>24.202295089267437</v>
      </c>
      <c r="AX44" s="14">
        <f t="shared" si="21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2">BA42/AO42*100-100</f>
        <v>11.639606133078217</v>
      </c>
      <c r="BB44" s="14">
        <f t="shared" si="22"/>
        <v>8.0056665388067643</v>
      </c>
      <c r="BC44" s="14">
        <f t="shared" si="22"/>
        <v>3.1548089490103877</v>
      </c>
      <c r="BD44" s="14">
        <f t="shared" si="22"/>
        <v>5.6902882736676617</v>
      </c>
      <c r="BE44" s="14">
        <f t="shared" ref="BE44" si="23">BE42/AS42*100-100</f>
        <v>4.8720596631861781</v>
      </c>
      <c r="BF44" s="14">
        <f t="shared" ref="BF44" si="24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5">BI42/AW42*100-100</f>
        <v>-0.63228997237897033</v>
      </c>
      <c r="BJ44" s="14">
        <f t="shared" ref="BJ44:BN44" si="26">BJ42/AX42*100-100</f>
        <v>-0.26325470859434574</v>
      </c>
      <c r="BK44" s="14">
        <f t="shared" si="26"/>
        <v>-1.1917119862176548</v>
      </c>
      <c r="BL44" s="14">
        <f t="shared" si="26"/>
        <v>-0.31012879558568329</v>
      </c>
      <c r="BM44" s="14">
        <f t="shared" si="26"/>
        <v>0.66405933849648591</v>
      </c>
      <c r="BN44" s="14">
        <f t="shared" si="26"/>
        <v>1.017315484460994</v>
      </c>
      <c r="BO44" s="14">
        <f>BO42/BC42*100-100</f>
        <v>1.9137658704604803</v>
      </c>
      <c r="BP44" s="70"/>
      <c r="BQ44" s="70"/>
    </row>
    <row r="46" spans="1:69" ht="15" customHeight="1" x14ac:dyDescent="0.25">
      <c r="A46" s="12" t="s">
        <v>47</v>
      </c>
      <c r="BP46" s="72"/>
      <c r="BQ46" s="72"/>
    </row>
    <row r="47" spans="1:69" ht="15" customHeight="1" x14ac:dyDescent="0.25">
      <c r="A47" s="4" t="s">
        <v>26</v>
      </c>
      <c r="B47" s="64">
        <v>1369.23</v>
      </c>
      <c r="C47" s="4"/>
      <c r="F47" s="4"/>
      <c r="G47" s="4"/>
      <c r="H47" s="22"/>
      <c r="I47" s="29"/>
      <c r="BP47"/>
      <c r="BQ47"/>
    </row>
    <row r="48" spans="1:69" ht="15" customHeight="1" x14ac:dyDescent="0.25">
      <c r="A48" s="4" t="s">
        <v>23</v>
      </c>
      <c r="B48" s="64">
        <v>1360.71</v>
      </c>
      <c r="C48" s="4"/>
      <c r="F48" s="4"/>
      <c r="G48" s="4"/>
      <c r="H48" s="3"/>
      <c r="I48" s="29"/>
      <c r="BP48"/>
      <c r="BQ48"/>
    </row>
    <row r="49" spans="1:69" ht="15" customHeight="1" x14ac:dyDescent="0.25">
      <c r="A49" s="4" t="s">
        <v>20</v>
      </c>
      <c r="B49" s="64">
        <v>1359.44</v>
      </c>
      <c r="C49" s="4"/>
      <c r="F49" s="4"/>
      <c r="G49" s="4"/>
      <c r="H49" s="22"/>
      <c r="I49" s="29"/>
      <c r="BP49"/>
      <c r="BQ49"/>
    </row>
    <row r="50" spans="1:69" ht="15" customHeight="1" x14ac:dyDescent="0.25">
      <c r="BP50"/>
      <c r="BQ50"/>
    </row>
    <row r="51" spans="1:69" ht="15" customHeight="1" x14ac:dyDescent="0.25">
      <c r="A51" s="12" t="s">
        <v>48</v>
      </c>
      <c r="BP51"/>
      <c r="BQ51"/>
    </row>
    <row r="52" spans="1:69" x14ac:dyDescent="0.25">
      <c r="A52" s="4" t="s">
        <v>49</v>
      </c>
      <c r="B52" s="64">
        <v>1078.75</v>
      </c>
      <c r="C52" s="4"/>
      <c r="H52" s="4"/>
      <c r="I52" s="29"/>
      <c r="BP52"/>
      <c r="BQ52"/>
    </row>
    <row r="53" spans="1:69" x14ac:dyDescent="0.25">
      <c r="A53" s="4" t="s">
        <v>34</v>
      </c>
      <c r="B53" s="64">
        <v>1005.42</v>
      </c>
      <c r="C53" s="4"/>
      <c r="H53" s="4"/>
      <c r="I53" s="29"/>
      <c r="BP53"/>
      <c r="BQ53"/>
    </row>
    <row r="54" spans="1:69" x14ac:dyDescent="0.25">
      <c r="A54" s="4" t="s">
        <v>16</v>
      </c>
      <c r="B54" s="64">
        <v>978.71</v>
      </c>
      <c r="C54" s="4"/>
      <c r="H54" s="4"/>
      <c r="I54" s="29"/>
      <c r="BP54"/>
      <c r="BQ54"/>
    </row>
    <row r="55" spans="1:69" x14ac:dyDescent="0.25">
      <c r="BP55"/>
      <c r="BQ55"/>
    </row>
    <row r="56" spans="1:69" x14ac:dyDescent="0.25">
      <c r="D56" s="4"/>
      <c r="BP56"/>
      <c r="BQ56"/>
    </row>
    <row r="57" spans="1:69" x14ac:dyDescent="0.25">
      <c r="BP57" s="73"/>
      <c r="BQ57" s="73"/>
    </row>
    <row r="58" spans="1:69" x14ac:dyDescent="0.25">
      <c r="BP58" s="73"/>
      <c r="BQ58" s="73"/>
    </row>
    <row r="59" spans="1:69" x14ac:dyDescent="0.25">
      <c r="BP59" s="73"/>
      <c r="BQ59" s="73"/>
    </row>
    <row r="60" spans="1:69" x14ac:dyDescent="0.25">
      <c r="BP60" s="73"/>
      <c r="BQ60" s="73"/>
    </row>
    <row r="61" spans="1:69" x14ac:dyDescent="0.25">
      <c r="BP61" s="73"/>
      <c r="BQ61" s="73"/>
    </row>
    <row r="62" spans="1:69" x14ac:dyDescent="0.25">
      <c r="BP62" s="73"/>
      <c r="BQ62" s="73"/>
    </row>
    <row r="63" spans="1:69" x14ac:dyDescent="0.25">
      <c r="BP63" s="73"/>
      <c r="BQ63" s="73"/>
    </row>
    <row r="64" spans="1:69" x14ac:dyDescent="0.25">
      <c r="BP64" s="73"/>
      <c r="BQ64" s="73"/>
    </row>
    <row r="65" spans="68:69" x14ac:dyDescent="0.25">
      <c r="BP65" s="73"/>
      <c r="BQ65" s="73"/>
    </row>
    <row r="66" spans="68:69" x14ac:dyDescent="0.25">
      <c r="BP66" s="73"/>
      <c r="BQ66" s="73"/>
    </row>
    <row r="67" spans="68:69" x14ac:dyDescent="0.25">
      <c r="BP67" s="73"/>
      <c r="BQ67" s="73"/>
    </row>
    <row r="68" spans="68:69" x14ac:dyDescent="0.25">
      <c r="BP68" s="73"/>
      <c r="BQ68" s="73"/>
    </row>
    <row r="69" spans="68:69" x14ac:dyDescent="0.25">
      <c r="BP69" s="73"/>
      <c r="BQ69" s="73"/>
    </row>
    <row r="70" spans="68:69" x14ac:dyDescent="0.25">
      <c r="BP70" s="73"/>
      <c r="BQ70" s="73"/>
    </row>
    <row r="71" spans="68:69" x14ac:dyDescent="0.25">
      <c r="BP71" s="73"/>
      <c r="BQ71" s="73"/>
    </row>
    <row r="72" spans="68:69" x14ac:dyDescent="0.25">
      <c r="BP72" s="73"/>
      <c r="BQ72" s="73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2020-11-14T13:31:19Z</dcterms:modified>
</cp:coreProperties>
</file>